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4" yWindow="156" windowWidth="11424" windowHeight="693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Intercept">'Sheet1'!#REF!</definedName>
    <definedName name="Slope">'Sheet1'!$B$8</definedName>
  </definedNames>
  <calcPr fullCalcOnLoad="1"/>
</workbook>
</file>

<file path=xl/sharedStrings.xml><?xml version="1.0" encoding="utf-8"?>
<sst xmlns="http://schemas.openxmlformats.org/spreadsheetml/2006/main" count="20" uniqueCount="17">
  <si>
    <t>A595</t>
  </si>
  <si>
    <t>BSA (µg)</t>
  </si>
  <si>
    <t>A595,1</t>
  </si>
  <si>
    <t>A595,2</t>
  </si>
  <si>
    <t>Slope</t>
  </si>
  <si>
    <t>Y-intercept</t>
  </si>
  <si>
    <t>R square</t>
  </si>
  <si>
    <t>Sample</t>
  </si>
  <si>
    <t>mg/mL</t>
  </si>
  <si>
    <t>total mL</t>
  </si>
  <si>
    <t>total mg</t>
  </si>
  <si>
    <t>vol assayed (µL)</t>
  </si>
  <si>
    <t>E1</t>
  </si>
  <si>
    <t>E2</t>
  </si>
  <si>
    <t>E3</t>
  </si>
  <si>
    <t>Instructions:  Enter data in the unbolded columns.  This spreadsheet assumes a BSA standard curve of 5, 10, 15, 20, 25 µg</t>
  </si>
  <si>
    <t xml:space="preserve">                      and it takes the average of A595, 1 and A595,2.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</si>
</sst>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u val="single"/>
      <sz val="10"/>
      <name val="Tms Rmn"/>
      <family val="0"/>
    </font>
    <font>
      <b/>
      <sz val="10"/>
      <name val="Tms Rmn"/>
      <family val="0"/>
    </font>
    <font>
      <sz val="9"/>
      <name val="Geneva"/>
      <family val="0"/>
    </font>
    <font>
      <b/>
      <sz val="9"/>
      <name val="Geneva"/>
      <family val="0"/>
    </font>
    <font>
      <b/>
      <sz val="12"/>
      <name val="Geneva"/>
      <family val="0"/>
    </font>
    <font>
      <b/>
      <u val="single"/>
      <sz val="10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BSA Standard Curve</a:t>
            </a:r>
          </a:p>
        </c:rich>
      </c:tx>
      <c:layout>
        <c:manualLayout>
          <c:xMode val="factor"/>
          <c:yMode val="factor"/>
          <c:x val="0.013"/>
          <c:y val="0.04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30275"/>
          <c:w val="0.856"/>
          <c:h val="0.55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/>
          </c:trendline>
          <c:xVal>
            <c:numRef>
              <c:f>Sheet1!$A$2:$A$6</c:f>
              <c:numCache>
                <c:ptCount val="5"/>
                <c:pt idx="0">
                  <c:v>0.151</c:v>
                </c:pt>
                <c:pt idx="1">
                  <c:v>0.20500000000000002</c:v>
                </c:pt>
                <c:pt idx="2">
                  <c:v>0.2455</c:v>
                </c:pt>
                <c:pt idx="3">
                  <c:v>0.277</c:v>
                </c:pt>
                <c:pt idx="4">
                  <c:v>0.301</c:v>
                </c:pt>
              </c:numCache>
            </c:numRef>
          </c:xVal>
          <c:yVal>
            <c:numRef>
              <c:f>Sheet1!$B$2:$B$6</c:f>
              <c:numCache>
                <c:ptCount val="5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</c:numCache>
            </c:numRef>
          </c:yVal>
          <c:smooth val="0"/>
        </c:ser>
        <c:axId val="54581211"/>
        <c:axId val="21468852"/>
      </c:scatterChart>
      <c:valAx>
        <c:axId val="54581211"/>
        <c:scaling>
          <c:orientation val="minMax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A595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68852"/>
        <c:crosses val="autoZero"/>
        <c:crossBetween val="midCat"/>
        <c:dispUnits/>
      </c:valAx>
      <c:valAx>
        <c:axId val="21468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BSA (µg)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812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19050</xdr:rowOff>
    </xdr:from>
    <xdr:to>
      <xdr:col>7</xdr:col>
      <xdr:colOff>771525</xdr:colOff>
      <xdr:row>12</xdr:row>
      <xdr:rowOff>114300</xdr:rowOff>
    </xdr:to>
    <xdr:graphicFrame>
      <xdr:nvGraphicFramePr>
        <xdr:cNvPr id="1" name="Chart 1"/>
        <xdr:cNvGraphicFramePr/>
      </xdr:nvGraphicFramePr>
      <xdr:xfrm>
        <a:off x="3276600" y="19050"/>
        <a:ext cx="31623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"/>
    </sheetView>
  </sheetViews>
  <sheetFormatPr defaultColWidth="10.625" defaultRowHeight="12.75"/>
  <cols>
    <col min="1" max="16384" width="10.625" style="1" customWidth="1"/>
  </cols>
  <sheetData>
    <row r="1" spans="1:13" ht="12.75">
      <c r="A1" s="4" t="s">
        <v>0</v>
      </c>
      <c r="B1" s="4" t="s">
        <v>1</v>
      </c>
      <c r="C1" s="2" t="s">
        <v>2</v>
      </c>
      <c r="D1" s="2" t="s">
        <v>3</v>
      </c>
      <c r="E1"/>
      <c r="F1"/>
      <c r="G1"/>
      <c r="H1"/>
      <c r="I1"/>
      <c r="J1"/>
      <c r="K1"/>
      <c r="L1"/>
      <c r="M1"/>
    </row>
    <row r="2" spans="1:13" ht="12.75">
      <c r="A2" s="3">
        <f>AVERAGE(C2,D2)</f>
        <v>0.151</v>
      </c>
      <c r="B2" s="3">
        <v>5</v>
      </c>
      <c r="C2" s="1">
        <v>0.146</v>
      </c>
      <c r="D2" s="1">
        <v>0.156</v>
      </c>
      <c r="E2"/>
      <c r="F2"/>
      <c r="G2"/>
      <c r="H2"/>
      <c r="I2"/>
      <c r="J2"/>
      <c r="K2"/>
      <c r="L2"/>
      <c r="M2"/>
    </row>
    <row r="3" spans="1:13" ht="12.75">
      <c r="A3" s="3">
        <f>AVERAGE(C3,D3)</f>
        <v>0.20500000000000002</v>
      </c>
      <c r="B3" s="3">
        <v>10</v>
      </c>
      <c r="C3" s="1">
        <v>0.207</v>
      </c>
      <c r="D3" s="1">
        <v>0.203</v>
      </c>
      <c r="E3"/>
      <c r="F3"/>
      <c r="G3"/>
      <c r="H3"/>
      <c r="I3"/>
      <c r="J3"/>
      <c r="K3"/>
      <c r="L3"/>
      <c r="M3"/>
    </row>
    <row r="4" spans="1:13" ht="12.75">
      <c r="A4" s="3">
        <f>AVERAGE(C4,D4)</f>
        <v>0.2455</v>
      </c>
      <c r="B4" s="3">
        <v>15</v>
      </c>
      <c r="C4" s="1">
        <v>0.237</v>
      </c>
      <c r="D4" s="1">
        <v>0.254</v>
      </c>
      <c r="E4"/>
      <c r="F4"/>
      <c r="G4"/>
      <c r="H4"/>
      <c r="I4"/>
      <c r="J4"/>
      <c r="K4"/>
      <c r="L4"/>
      <c r="M4"/>
    </row>
    <row r="5" spans="1:13" ht="12.75">
      <c r="A5" s="3">
        <f>AVERAGE(C5,D5)</f>
        <v>0.277</v>
      </c>
      <c r="B5" s="3">
        <v>20</v>
      </c>
      <c r="C5" s="1">
        <v>0.271</v>
      </c>
      <c r="D5" s="1">
        <v>0.283</v>
      </c>
      <c r="E5"/>
      <c r="F5"/>
      <c r="G5"/>
      <c r="H5"/>
      <c r="I5"/>
      <c r="J5"/>
      <c r="K5"/>
      <c r="L5"/>
      <c r="M5"/>
    </row>
    <row r="6" spans="1:13" ht="12.75">
      <c r="A6" s="3">
        <f>AVERAGE(C6,D6)</f>
        <v>0.301</v>
      </c>
      <c r="B6" s="3">
        <v>25</v>
      </c>
      <c r="C6" s="1">
        <v>0.31</v>
      </c>
      <c r="D6" s="1">
        <v>0.292</v>
      </c>
      <c r="E6"/>
      <c r="F6"/>
      <c r="G6"/>
      <c r="H6"/>
      <c r="I6"/>
      <c r="J6"/>
      <c r="K6"/>
      <c r="L6"/>
      <c r="M6"/>
    </row>
    <row r="7" spans="1:13" ht="12.75">
      <c r="A7" s="5"/>
      <c r="B7" s="5"/>
      <c r="E7"/>
      <c r="F7"/>
      <c r="G7"/>
      <c r="H7"/>
      <c r="I7"/>
      <c r="J7"/>
      <c r="K7"/>
      <c r="L7"/>
      <c r="M7"/>
    </row>
    <row r="8" spans="1:13" ht="12.75">
      <c r="A8" s="3" t="s">
        <v>4</v>
      </c>
      <c r="B8" s="3">
        <f>SLOPE(B2:B6,A2:A6)</f>
        <v>131.15031518382182</v>
      </c>
      <c r="E8"/>
      <c r="F8"/>
      <c r="G8"/>
      <c r="H8"/>
      <c r="I8"/>
      <c r="J8"/>
      <c r="K8"/>
      <c r="L8"/>
      <c r="M8"/>
    </row>
    <row r="9" spans="1:13" ht="12.75">
      <c r="A9" s="3" t="s">
        <v>5</v>
      </c>
      <c r="B9" s="3">
        <f>INTERCEPT(B2:B6,A2:A6)</f>
        <v>-15.938359351863568</v>
      </c>
      <c r="E9"/>
      <c r="F9"/>
      <c r="G9"/>
      <c r="H9"/>
      <c r="I9"/>
      <c r="J9"/>
      <c r="K9"/>
      <c r="L9"/>
      <c r="M9"/>
    </row>
    <row r="10" spans="1:13" ht="12.75">
      <c r="A10" s="3" t="s">
        <v>6</v>
      </c>
      <c r="B10" s="3">
        <f>RSQ(B2:B6,A2:A6)</f>
        <v>0.9757583449676354</v>
      </c>
      <c r="E10"/>
      <c r="F10"/>
      <c r="G10"/>
      <c r="H10"/>
      <c r="I10"/>
      <c r="J10"/>
      <c r="K10"/>
      <c r="L10"/>
      <c r="M10"/>
    </row>
    <row r="11" spans="1:13" ht="12.75">
      <c r="A11" s="5"/>
      <c r="B11" s="5"/>
      <c r="C11" s="5"/>
      <c r="D11" s="5"/>
      <c r="E11"/>
      <c r="F11"/>
      <c r="G11"/>
      <c r="H11"/>
      <c r="I11"/>
      <c r="J11"/>
      <c r="K11"/>
      <c r="L11"/>
      <c r="M11"/>
    </row>
    <row r="12" spans="1:13" ht="12.75">
      <c r="A12"/>
      <c r="B12"/>
      <c r="C12"/>
      <c r="D12"/>
      <c r="E12"/>
      <c r="F12"/>
      <c r="G12"/>
      <c r="H12"/>
      <c r="I12"/>
      <c r="J12"/>
      <c r="K12"/>
      <c r="L12"/>
      <c r="M12"/>
    </row>
    <row r="13" spans="1:13" ht="12.75">
      <c r="A13"/>
      <c r="B13"/>
      <c r="C13"/>
      <c r="D13"/>
      <c r="E13"/>
      <c r="F13"/>
      <c r="G13"/>
      <c r="H13"/>
      <c r="I13"/>
      <c r="J13"/>
      <c r="K13"/>
      <c r="L13"/>
      <c r="M13"/>
    </row>
    <row r="14" spans="1:13" ht="12.75">
      <c r="A14" s="2" t="s">
        <v>7</v>
      </c>
      <c r="B14" s="4" t="s">
        <v>8</v>
      </c>
      <c r="C14" s="2" t="s">
        <v>9</v>
      </c>
      <c r="D14" s="4" t="s">
        <v>10</v>
      </c>
      <c r="E14" s="4" t="s">
        <v>0</v>
      </c>
      <c r="F14" s="2" t="s">
        <v>11</v>
      </c>
      <c r="G14" s="2" t="s">
        <v>2</v>
      </c>
      <c r="H14" s="2" t="s">
        <v>3</v>
      </c>
      <c r="I14"/>
      <c r="J14"/>
      <c r="K14"/>
      <c r="L14"/>
      <c r="M14"/>
    </row>
    <row r="15" spans="1:13" ht="12.75">
      <c r="A15" s="1" t="s">
        <v>12</v>
      </c>
      <c r="B15" s="3">
        <f aca="true" t="shared" si="0" ref="B15:B33">(($B$8*E15)+$B$9)/F15</f>
        <v>0.03047446799509249</v>
      </c>
      <c r="C15" s="1">
        <v>5.5</v>
      </c>
      <c r="D15" s="3">
        <f aca="true" t="shared" si="1" ref="D15:D33">B15*C15</f>
        <v>0.16760957397300869</v>
      </c>
      <c r="E15" s="3">
        <f aca="true" t="shared" si="2" ref="E15:E33">AVERAGE(G15,H15)</f>
        <v>0.168</v>
      </c>
      <c r="F15" s="1">
        <v>200</v>
      </c>
      <c r="G15" s="1">
        <v>0.168</v>
      </c>
      <c r="I15"/>
      <c r="J15"/>
      <c r="K15"/>
      <c r="L15"/>
      <c r="M15"/>
    </row>
    <row r="16" spans="1:13" ht="12.75">
      <c r="A16" s="1" t="s">
        <v>13</v>
      </c>
      <c r="B16" s="3">
        <f t="shared" si="0"/>
        <v>0.00030989550281347535</v>
      </c>
      <c r="C16" s="1">
        <v>5.5</v>
      </c>
      <c r="D16" s="3">
        <f t="shared" si="1"/>
        <v>0.0017044252654741143</v>
      </c>
      <c r="E16" s="3">
        <f t="shared" si="2"/>
        <v>0.122</v>
      </c>
      <c r="F16" s="1">
        <v>200</v>
      </c>
      <c r="G16" s="1">
        <v>0.122</v>
      </c>
      <c r="I16"/>
      <c r="J16"/>
      <c r="K16"/>
      <c r="L16"/>
      <c r="M16"/>
    </row>
    <row r="17" spans="1:13" ht="12.75">
      <c r="A17" s="1" t="s">
        <v>14</v>
      </c>
      <c r="B17" s="3">
        <f t="shared" si="0"/>
        <v>-0.023297161230274463</v>
      </c>
      <c r="C17" s="1">
        <v>5.5</v>
      </c>
      <c r="D17" s="3">
        <f t="shared" si="1"/>
        <v>-0.12813438676650954</v>
      </c>
      <c r="E17" s="3">
        <f t="shared" si="2"/>
        <v>0.086</v>
      </c>
      <c r="F17" s="1">
        <v>200</v>
      </c>
      <c r="G17" s="1">
        <v>0.086</v>
      </c>
      <c r="I17"/>
      <c r="J17"/>
      <c r="K17"/>
      <c r="L17"/>
      <c r="M17"/>
    </row>
    <row r="18" spans="2:13" ht="12.75">
      <c r="B18" s="3" t="e">
        <f t="shared" si="0"/>
        <v>#DIV/0!</v>
      </c>
      <c r="D18" s="3" t="e">
        <f t="shared" si="1"/>
        <v>#DIV/0!</v>
      </c>
      <c r="E18" s="3" t="e">
        <f t="shared" si="2"/>
        <v>#DIV/0!</v>
      </c>
      <c r="I18"/>
      <c r="J18"/>
      <c r="K18"/>
      <c r="L18"/>
      <c r="M18"/>
    </row>
    <row r="19" spans="2:13" ht="12.75">
      <c r="B19" s="3" t="e">
        <f t="shared" si="0"/>
        <v>#DIV/0!</v>
      </c>
      <c r="D19" s="3" t="e">
        <f t="shared" si="1"/>
        <v>#DIV/0!</v>
      </c>
      <c r="E19" s="3" t="e">
        <f t="shared" si="2"/>
        <v>#DIV/0!</v>
      </c>
      <c r="I19"/>
      <c r="J19"/>
      <c r="K19"/>
      <c r="L19"/>
      <c r="M19"/>
    </row>
    <row r="20" spans="2:13" ht="12.75">
      <c r="B20" s="3" t="e">
        <f t="shared" si="0"/>
        <v>#DIV/0!</v>
      </c>
      <c r="D20" s="3" t="e">
        <f t="shared" si="1"/>
        <v>#DIV/0!</v>
      </c>
      <c r="E20" s="3" t="e">
        <f t="shared" si="2"/>
        <v>#DIV/0!</v>
      </c>
      <c r="I20"/>
      <c r="J20"/>
      <c r="K20"/>
      <c r="L20"/>
      <c r="M20"/>
    </row>
    <row r="21" spans="2:5" ht="12">
      <c r="B21" s="3" t="e">
        <f t="shared" si="0"/>
        <v>#DIV/0!</v>
      </c>
      <c r="D21" s="3" t="e">
        <f t="shared" si="1"/>
        <v>#DIV/0!</v>
      </c>
      <c r="E21" s="3" t="e">
        <f t="shared" si="2"/>
        <v>#DIV/0!</v>
      </c>
    </row>
    <row r="22" spans="2:5" ht="12">
      <c r="B22" s="3" t="e">
        <f t="shared" si="0"/>
        <v>#DIV/0!</v>
      </c>
      <c r="D22" s="3" t="e">
        <f t="shared" si="1"/>
        <v>#DIV/0!</v>
      </c>
      <c r="E22" s="3" t="e">
        <f t="shared" si="2"/>
        <v>#DIV/0!</v>
      </c>
    </row>
    <row r="23" spans="2:5" ht="12">
      <c r="B23" s="3" t="e">
        <f t="shared" si="0"/>
        <v>#DIV/0!</v>
      </c>
      <c r="D23" s="3" t="e">
        <f t="shared" si="1"/>
        <v>#DIV/0!</v>
      </c>
      <c r="E23" s="3" t="e">
        <f t="shared" si="2"/>
        <v>#DIV/0!</v>
      </c>
    </row>
    <row r="24" spans="2:5" ht="12">
      <c r="B24" s="3" t="e">
        <f t="shared" si="0"/>
        <v>#DIV/0!</v>
      </c>
      <c r="D24" s="3" t="e">
        <f t="shared" si="1"/>
        <v>#DIV/0!</v>
      </c>
      <c r="E24" s="3" t="e">
        <f t="shared" si="2"/>
        <v>#DIV/0!</v>
      </c>
    </row>
    <row r="25" spans="2:5" ht="12">
      <c r="B25" s="3" t="e">
        <f t="shared" si="0"/>
        <v>#DIV/0!</v>
      </c>
      <c r="D25" s="3" t="e">
        <f t="shared" si="1"/>
        <v>#DIV/0!</v>
      </c>
      <c r="E25" s="3" t="e">
        <f t="shared" si="2"/>
        <v>#DIV/0!</v>
      </c>
    </row>
    <row r="26" spans="2:5" ht="12">
      <c r="B26" s="3" t="e">
        <f t="shared" si="0"/>
        <v>#DIV/0!</v>
      </c>
      <c r="D26" s="3" t="e">
        <f t="shared" si="1"/>
        <v>#DIV/0!</v>
      </c>
      <c r="E26" s="3" t="e">
        <f t="shared" si="2"/>
        <v>#DIV/0!</v>
      </c>
    </row>
    <row r="27" spans="2:5" ht="12">
      <c r="B27" s="3" t="e">
        <f t="shared" si="0"/>
        <v>#DIV/0!</v>
      </c>
      <c r="D27" s="3" t="e">
        <f t="shared" si="1"/>
        <v>#DIV/0!</v>
      </c>
      <c r="E27" s="3" t="e">
        <f t="shared" si="2"/>
        <v>#DIV/0!</v>
      </c>
    </row>
    <row r="28" spans="2:5" ht="12">
      <c r="B28" s="3" t="e">
        <f t="shared" si="0"/>
        <v>#DIV/0!</v>
      </c>
      <c r="D28" s="3" t="e">
        <f t="shared" si="1"/>
        <v>#DIV/0!</v>
      </c>
      <c r="E28" s="3" t="e">
        <f t="shared" si="2"/>
        <v>#DIV/0!</v>
      </c>
    </row>
    <row r="29" spans="2:5" ht="12">
      <c r="B29" s="3" t="e">
        <f t="shared" si="0"/>
        <v>#DIV/0!</v>
      </c>
      <c r="D29" s="3" t="e">
        <f t="shared" si="1"/>
        <v>#DIV/0!</v>
      </c>
      <c r="E29" s="3" t="e">
        <f t="shared" si="2"/>
        <v>#DIV/0!</v>
      </c>
    </row>
    <row r="30" spans="2:5" ht="12">
      <c r="B30" s="3" t="e">
        <f t="shared" si="0"/>
        <v>#DIV/0!</v>
      </c>
      <c r="D30" s="3" t="e">
        <f t="shared" si="1"/>
        <v>#DIV/0!</v>
      </c>
      <c r="E30" s="3" t="e">
        <f t="shared" si="2"/>
        <v>#DIV/0!</v>
      </c>
    </row>
    <row r="31" spans="2:5" ht="12">
      <c r="B31" s="3" t="e">
        <f t="shared" si="0"/>
        <v>#DIV/0!</v>
      </c>
      <c r="D31" s="3" t="e">
        <f t="shared" si="1"/>
        <v>#DIV/0!</v>
      </c>
      <c r="E31" s="3" t="e">
        <f t="shared" si="2"/>
        <v>#DIV/0!</v>
      </c>
    </row>
    <row r="32" spans="2:5" ht="12">
      <c r="B32" s="3" t="e">
        <f t="shared" si="0"/>
        <v>#DIV/0!</v>
      </c>
      <c r="D32" s="3" t="e">
        <f t="shared" si="1"/>
        <v>#DIV/0!</v>
      </c>
      <c r="E32" s="3" t="e">
        <f t="shared" si="2"/>
        <v>#DIV/0!</v>
      </c>
    </row>
    <row r="33" spans="2:5" ht="12">
      <c r="B33" s="3" t="e">
        <f t="shared" si="0"/>
        <v>#DIV/0!</v>
      </c>
      <c r="D33" s="3" t="e">
        <f t="shared" si="1"/>
        <v>#DIV/0!</v>
      </c>
      <c r="E33" s="3" t="e">
        <f t="shared" si="2"/>
        <v>#DIV/0!</v>
      </c>
    </row>
    <row r="35" ht="14.25">
      <c r="A35" s="6" t="s">
        <v>15</v>
      </c>
    </row>
    <row r="36" ht="14.25">
      <c r="A36" s="6" t="s">
        <v>16</v>
      </c>
    </row>
  </sheetData>
  <printOptions gridLines="1"/>
  <pageMargins left="0.75" right="0.75" top="1" bottom="1" header="0.5" footer="0.5"/>
  <pageSetup orientation="landscape" paperSize="9" scale="80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5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&amp; Sandra</dc:creator>
  <cp:keywords/>
  <dc:description/>
  <cp:lastModifiedBy>Dean Tantin</cp:lastModifiedBy>
  <cp:lastPrinted>1999-10-02T20:08:56Z</cp:lastPrinted>
  <dcterms:created xsi:type="dcterms:W3CDTF">1999-10-02T20:09:09Z</dcterms:created>
  <dcterms:modified xsi:type="dcterms:W3CDTF">2001-09-10T00:00:17Z</dcterms:modified>
  <cp:category/>
  <cp:version/>
  <cp:contentType/>
  <cp:contentStatus/>
</cp:coreProperties>
</file>